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2017省招成绩" sheetId="1" r:id="rId1"/>
  </sheets>
  <definedNames>
    <definedName name="_xlnm.Print_Titles" localSheetId="0">'2017省招成绩'!$2:$3</definedName>
  </definedNames>
  <calcPr fullCalcOnLoad="1"/>
</workbook>
</file>

<file path=xl/sharedStrings.xml><?xml version="1.0" encoding="utf-8"?>
<sst xmlns="http://schemas.openxmlformats.org/spreadsheetml/2006/main" count="293" uniqueCount="118">
  <si>
    <t>序号</t>
  </si>
  <si>
    <t>应试者
姓名</t>
  </si>
  <si>
    <t>面试
组别</t>
  </si>
  <si>
    <t>笔试原始成绩</t>
  </si>
  <si>
    <t>面试原始成绩</t>
  </si>
  <si>
    <t>总成绩</t>
  </si>
  <si>
    <t>名次</t>
  </si>
  <si>
    <t>是否入闱体检</t>
  </si>
  <si>
    <t>实小</t>
  </si>
  <si>
    <t>语文</t>
  </si>
  <si>
    <t>5名</t>
  </si>
  <si>
    <t>陈婕</t>
  </si>
  <si>
    <t>一</t>
  </si>
  <si>
    <t>康金花</t>
  </si>
  <si>
    <t>施瑶</t>
  </si>
  <si>
    <t>席宵蓉</t>
  </si>
  <si>
    <t>程丽萍</t>
  </si>
  <si>
    <t>二小</t>
  </si>
  <si>
    <t>1名</t>
  </si>
  <si>
    <t>许巧云</t>
  </si>
  <si>
    <t>三小</t>
  </si>
  <si>
    <t>2名</t>
  </si>
  <si>
    <t>李玉娇</t>
  </si>
  <si>
    <t>范梦宁</t>
  </si>
  <si>
    <t>乡镇小学限男</t>
  </si>
  <si>
    <t>章松</t>
  </si>
  <si>
    <t>陈昌洋</t>
  </si>
  <si>
    <t>乡镇小学限女</t>
  </si>
  <si>
    <t>3名</t>
  </si>
  <si>
    <t>汪雅莙</t>
  </si>
  <si>
    <t>胡晨</t>
  </si>
  <si>
    <t>徐淑萍</t>
  </si>
  <si>
    <t>乡镇小学限户</t>
  </si>
  <si>
    <t>吴梦</t>
  </si>
  <si>
    <t>陈静雯</t>
  </si>
  <si>
    <t>数学</t>
  </si>
  <si>
    <t>过朦朦</t>
  </si>
  <si>
    <t>二</t>
  </si>
  <si>
    <t>熊小珍</t>
  </si>
  <si>
    <t>王欢</t>
  </si>
  <si>
    <t>吕姚</t>
  </si>
  <si>
    <t>邱仙仙</t>
  </si>
  <si>
    <t>黄梦婕</t>
  </si>
  <si>
    <t>丁霞</t>
  </si>
  <si>
    <t>肖性柑</t>
  </si>
  <si>
    <t>何亿生</t>
  </si>
  <si>
    <t>程涛</t>
  </si>
  <si>
    <t>李艳琴</t>
  </si>
  <si>
    <t>雷江燕</t>
  </si>
  <si>
    <t>周慧娴</t>
  </si>
  <si>
    <t>邓佳琦</t>
  </si>
  <si>
    <t>朱芳星</t>
  </si>
  <si>
    <t>泰伯小学</t>
  </si>
  <si>
    <t>英语</t>
  </si>
  <si>
    <t>五</t>
  </si>
  <si>
    <t>吴雅雯</t>
  </si>
  <si>
    <t>付蒙</t>
  </si>
  <si>
    <t>李翌欢</t>
  </si>
  <si>
    <t>音乐</t>
  </si>
  <si>
    <t>梅钰婷</t>
  </si>
  <si>
    <t>三</t>
  </si>
  <si>
    <t>黄雅琳</t>
  </si>
  <si>
    <t>吴婉珍</t>
  </si>
  <si>
    <t>乡镇小学</t>
  </si>
  <si>
    <t>谢菲</t>
  </si>
  <si>
    <t>美术</t>
  </si>
  <si>
    <t>沈卫婷</t>
  </si>
  <si>
    <t>陈佳慧</t>
  </si>
  <si>
    <t>万艳</t>
  </si>
  <si>
    <t>泰伯小学限男</t>
  </si>
  <si>
    <t>体育</t>
  </si>
  <si>
    <t>任超</t>
  </si>
  <si>
    <t>泰伯小学限男足</t>
  </si>
  <si>
    <t>吴哲川</t>
  </si>
  <si>
    <t>泰伯小学限女</t>
  </si>
  <si>
    <t>李洋洋</t>
  </si>
  <si>
    <t>邓俊珣</t>
  </si>
  <si>
    <t>付婷珍</t>
  </si>
  <si>
    <t>熊倩</t>
  </si>
  <si>
    <t>陈斌</t>
  </si>
  <si>
    <t>钟哲骐</t>
  </si>
  <si>
    <t>叶建国</t>
  </si>
  <si>
    <t>计算机</t>
  </si>
  <si>
    <t>朱维芬</t>
  </si>
  <si>
    <t>四</t>
  </si>
  <si>
    <t>彭瑶</t>
  </si>
  <si>
    <t>谭永华</t>
  </si>
  <si>
    <t>邓平</t>
  </si>
  <si>
    <t>历史</t>
  </si>
  <si>
    <t>杨韬</t>
  </si>
  <si>
    <t>地理</t>
  </si>
  <si>
    <t>黄金桂</t>
  </si>
  <si>
    <t>物理</t>
  </si>
  <si>
    <t>徐蜜</t>
  </si>
  <si>
    <t>化学</t>
  </si>
  <si>
    <t>黄亚丽</t>
  </si>
  <si>
    <t>政治</t>
  </si>
  <si>
    <t>张梦云</t>
  </si>
  <si>
    <t>县幼儿园</t>
  </si>
  <si>
    <t>教师</t>
  </si>
  <si>
    <t>胡逸茹</t>
  </si>
  <si>
    <t>邵月婷</t>
  </si>
  <si>
    <t>吴诗怡</t>
  </si>
  <si>
    <t>曾敏君</t>
  </si>
  <si>
    <t>刘炜</t>
  </si>
  <si>
    <t>招聘学校全称</t>
  </si>
  <si>
    <t>招聘
岗位</t>
  </si>
  <si>
    <t>招聘
人数</t>
  </si>
  <si>
    <t>折算后的笔试成绩为：原始成绩×(50/200)</t>
  </si>
  <si>
    <t>折算后的面试成绩：原始成绩×(50/100）</t>
  </si>
  <si>
    <t>88</t>
  </si>
  <si>
    <t>86.17</t>
  </si>
  <si>
    <t>89.17</t>
  </si>
  <si>
    <t>一中</t>
  </si>
  <si>
    <t>是</t>
  </si>
  <si>
    <t>资溪县2017年面向全省公开招聘中小学（幼儿园）教师成绩表</t>
  </si>
  <si>
    <t>附件1</t>
  </si>
  <si>
    <t>体检时间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</si>
</sst>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);[Red]\(0\)"/>
    <numFmt numFmtId="179" formatCode="0.0_ "/>
    <numFmt numFmtId="180" formatCode="0.0_);[Red]\(0.0\)"/>
  </numFmts>
  <fonts count="13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sz val="12"/>
      <name val="仿宋_GB2312"/>
      <family val="3"/>
    </font>
    <font>
      <b/>
      <sz val="10"/>
      <name val="宋体"/>
      <family val="0"/>
    </font>
    <font>
      <b/>
      <sz val="11"/>
      <name val="宋体"/>
      <family val="0"/>
    </font>
    <font>
      <b/>
      <sz val="14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 vertical="center"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18" applyFont="1" applyBorder="1" applyAlignment="1">
      <alignment horizontal="center" vertical="center"/>
      <protection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176" fontId="9" fillId="0" borderId="2" xfId="0" applyNumberFormat="1" applyFont="1" applyBorder="1" applyAlignment="1">
      <alignment horizontal="center" vertical="center"/>
    </xf>
    <xf numFmtId="177" fontId="9" fillId="0" borderId="2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4" fillId="0" borderId="2" xfId="16" applyNumberFormat="1" applyFont="1" applyFill="1" applyBorder="1" applyAlignment="1">
      <alignment horizontal="center" vertical="center"/>
      <protection/>
    </xf>
    <xf numFmtId="0" fontId="4" fillId="0" borderId="2" xfId="16" applyNumberFormat="1" applyFont="1" applyFill="1" applyBorder="1" applyAlignment="1">
      <alignment horizontal="center" vertical="center"/>
      <protection/>
    </xf>
    <xf numFmtId="0" fontId="4" fillId="0" borderId="2" xfId="17" applyNumberFormat="1" applyFont="1" applyFill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4" xfId="18" applyFont="1" applyBorder="1" applyAlignment="1">
      <alignment horizontal="center" vertical="center"/>
      <protection/>
    </xf>
    <xf numFmtId="0" fontId="9" fillId="0" borderId="6" xfId="18" applyFont="1" applyBorder="1" applyAlignment="1">
      <alignment horizontal="center" vertical="center"/>
      <protection/>
    </xf>
    <xf numFmtId="0" fontId="9" fillId="0" borderId="5" xfId="18" applyFont="1" applyBorder="1" applyAlignment="1">
      <alignment horizontal="center" vertical="center"/>
      <protection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58" fontId="0" fillId="0" borderId="2" xfId="0" applyNumberFormat="1" applyBorder="1" applyAlignment="1">
      <alignment horizontal="center" vertical="center"/>
    </xf>
    <xf numFmtId="58" fontId="0" fillId="0" borderId="2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</cellXfs>
  <cellStyles count="11">
    <cellStyle name="Normal" xfId="0"/>
    <cellStyle name="Percent" xfId="15"/>
    <cellStyle name="常规_面试一组选调人员成绩 (2)_4" xfId="16"/>
    <cellStyle name="常规_面试一组选调人员成绩 (2)_5" xfId="17"/>
    <cellStyle name="常规_面试一组选调人员成绩_6" xfId="18"/>
    <cellStyle name="Hyperlink" xfId="19"/>
    <cellStyle name="Currency" xfId="20"/>
    <cellStyle name="Currency [0]" xfId="21"/>
    <cellStyle name="Comma" xfId="22"/>
    <cellStyle name="Comma [0]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workbookViewId="0" topLeftCell="A26">
      <selection activeCell="P34" sqref="P34"/>
    </sheetView>
  </sheetViews>
  <sheetFormatPr defaultColWidth="9.00390625" defaultRowHeight="14.25"/>
  <cols>
    <col min="1" max="1" width="4.125" style="2" customWidth="1"/>
    <col min="2" max="2" width="14.25390625" style="3" customWidth="1"/>
    <col min="3" max="3" width="5.875" style="2" customWidth="1"/>
    <col min="4" max="4" width="7.00390625" style="2" customWidth="1"/>
    <col min="5" max="5" width="9.375" style="4" customWidth="1"/>
    <col min="6" max="6" width="6.25390625" style="2" customWidth="1"/>
    <col min="7" max="7" width="7.625" style="2" customWidth="1"/>
    <col min="8" max="8" width="13.125" style="2" customWidth="1"/>
    <col min="9" max="9" width="8.625" style="2" customWidth="1"/>
    <col min="10" max="10" width="11.875" style="2" customWidth="1"/>
    <col min="11" max="11" width="10.375" style="2" customWidth="1"/>
    <col min="12" max="12" width="6.75390625" style="2" customWidth="1"/>
    <col min="13" max="13" width="7.00390625" style="24" customWidth="1"/>
    <col min="14" max="253" width="9.00390625" style="2" bestFit="1" customWidth="1"/>
  </cols>
  <sheetData>
    <row r="1" spans="1:13" ht="23.25" customHeight="1">
      <c r="A1" s="33" t="s">
        <v>116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4" ht="21" customHeight="1">
      <c r="A2" s="37" t="s">
        <v>115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54">
      <c r="A3" s="5" t="s">
        <v>0</v>
      </c>
      <c r="B3" s="6" t="s">
        <v>105</v>
      </c>
      <c r="C3" s="6" t="s">
        <v>106</v>
      </c>
      <c r="D3" s="6" t="s">
        <v>107</v>
      </c>
      <c r="E3" s="6" t="s">
        <v>1</v>
      </c>
      <c r="F3" s="7" t="s">
        <v>2</v>
      </c>
      <c r="G3" s="7" t="s">
        <v>3</v>
      </c>
      <c r="H3" s="22" t="s">
        <v>108</v>
      </c>
      <c r="I3" s="11" t="s">
        <v>4</v>
      </c>
      <c r="J3" s="12" t="s">
        <v>109</v>
      </c>
      <c r="K3" s="10" t="s">
        <v>5</v>
      </c>
      <c r="L3" s="10" t="s">
        <v>6</v>
      </c>
      <c r="M3" s="11" t="s">
        <v>7</v>
      </c>
      <c r="N3" s="38" t="s">
        <v>117</v>
      </c>
    </row>
    <row r="4" spans="1:14" ht="19.5" customHeight="1">
      <c r="A4" s="19">
        <v>1</v>
      </c>
      <c r="B4" s="27" t="s">
        <v>113</v>
      </c>
      <c r="C4" s="8" t="s">
        <v>90</v>
      </c>
      <c r="D4" s="19" t="s">
        <v>18</v>
      </c>
      <c r="E4" s="17" t="s">
        <v>91</v>
      </c>
      <c r="F4" s="19" t="s">
        <v>54</v>
      </c>
      <c r="G4" s="18">
        <v>126</v>
      </c>
      <c r="H4" s="21">
        <f aca="true" t="shared" si="0" ref="H4:H10">ROUND(G4*0.25,2)</f>
        <v>31.5</v>
      </c>
      <c r="I4" s="19">
        <v>86</v>
      </c>
      <c r="J4" s="21">
        <f aca="true" t="shared" si="1" ref="J4:J10">I4*0.5</f>
        <v>43</v>
      </c>
      <c r="K4" s="21">
        <f aca="true" t="shared" si="2" ref="K4:K10">H4+J4</f>
        <v>74.5</v>
      </c>
      <c r="L4" s="19">
        <v>1</v>
      </c>
      <c r="M4" s="23" t="s">
        <v>114</v>
      </c>
      <c r="N4" s="35">
        <v>42968</v>
      </c>
    </row>
    <row r="5" spans="1:14" ht="19.5" customHeight="1">
      <c r="A5" s="19">
        <v>2</v>
      </c>
      <c r="B5" s="29"/>
      <c r="C5" s="8" t="s">
        <v>94</v>
      </c>
      <c r="D5" s="19" t="s">
        <v>18</v>
      </c>
      <c r="E5" s="17" t="s">
        <v>95</v>
      </c>
      <c r="F5" s="19" t="s">
        <v>54</v>
      </c>
      <c r="G5" s="18">
        <v>142</v>
      </c>
      <c r="H5" s="21">
        <f t="shared" si="0"/>
        <v>35.5</v>
      </c>
      <c r="I5" s="19">
        <v>81.8</v>
      </c>
      <c r="J5" s="21">
        <f t="shared" si="1"/>
        <v>40.9</v>
      </c>
      <c r="K5" s="21">
        <f t="shared" si="2"/>
        <v>76.4</v>
      </c>
      <c r="L5" s="19">
        <v>1</v>
      </c>
      <c r="M5" s="23" t="s">
        <v>114</v>
      </c>
      <c r="N5" s="35">
        <v>42968</v>
      </c>
    </row>
    <row r="6" spans="1:14" ht="19.5" customHeight="1">
      <c r="A6" s="19">
        <v>3</v>
      </c>
      <c r="B6" s="29"/>
      <c r="C6" s="8" t="s">
        <v>88</v>
      </c>
      <c r="D6" s="19" t="s">
        <v>18</v>
      </c>
      <c r="E6" s="16" t="s">
        <v>89</v>
      </c>
      <c r="F6" s="19" t="s">
        <v>54</v>
      </c>
      <c r="G6" s="18">
        <v>86</v>
      </c>
      <c r="H6" s="21">
        <f t="shared" si="0"/>
        <v>21.5</v>
      </c>
      <c r="I6" s="19">
        <v>81.6</v>
      </c>
      <c r="J6" s="21">
        <f t="shared" si="1"/>
        <v>40.8</v>
      </c>
      <c r="K6" s="21">
        <f t="shared" si="2"/>
        <v>62.3</v>
      </c>
      <c r="L6" s="19">
        <v>1</v>
      </c>
      <c r="M6" s="23" t="s">
        <v>114</v>
      </c>
      <c r="N6" s="35">
        <v>42968</v>
      </c>
    </row>
    <row r="7" spans="1:14" ht="19.5" customHeight="1">
      <c r="A7" s="19">
        <v>4</v>
      </c>
      <c r="B7" s="29"/>
      <c r="C7" s="8" t="s">
        <v>35</v>
      </c>
      <c r="D7" s="19" t="s">
        <v>18</v>
      </c>
      <c r="E7" s="16" t="s">
        <v>86</v>
      </c>
      <c r="F7" s="19" t="s">
        <v>54</v>
      </c>
      <c r="G7" s="18">
        <v>106</v>
      </c>
      <c r="H7" s="21">
        <f t="shared" si="0"/>
        <v>26.5</v>
      </c>
      <c r="I7" s="19">
        <v>83.4</v>
      </c>
      <c r="J7" s="21">
        <f t="shared" si="1"/>
        <v>41.7</v>
      </c>
      <c r="K7" s="21">
        <f t="shared" si="2"/>
        <v>68.2</v>
      </c>
      <c r="L7" s="19">
        <v>1</v>
      </c>
      <c r="M7" s="23" t="s">
        <v>114</v>
      </c>
      <c r="N7" s="35">
        <v>42968</v>
      </c>
    </row>
    <row r="8" spans="1:14" ht="19.5" customHeight="1">
      <c r="A8" s="19">
        <v>5</v>
      </c>
      <c r="B8" s="29"/>
      <c r="C8" s="8" t="s">
        <v>92</v>
      </c>
      <c r="D8" s="19" t="s">
        <v>21</v>
      </c>
      <c r="E8" s="16" t="s">
        <v>93</v>
      </c>
      <c r="F8" s="19" t="s">
        <v>54</v>
      </c>
      <c r="G8" s="18">
        <v>83.5</v>
      </c>
      <c r="H8" s="21">
        <f t="shared" si="0"/>
        <v>20.88</v>
      </c>
      <c r="I8" s="19">
        <v>81.3</v>
      </c>
      <c r="J8" s="21">
        <f t="shared" si="1"/>
        <v>40.65</v>
      </c>
      <c r="K8" s="21">
        <f t="shared" si="2"/>
        <v>61.53</v>
      </c>
      <c r="L8" s="19">
        <v>1</v>
      </c>
      <c r="M8" s="23" t="s">
        <v>114</v>
      </c>
      <c r="N8" s="35">
        <v>42968</v>
      </c>
    </row>
    <row r="9" spans="1:14" ht="19.5" customHeight="1">
      <c r="A9" s="19">
        <v>6</v>
      </c>
      <c r="B9" s="29"/>
      <c r="C9" s="8" t="s">
        <v>53</v>
      </c>
      <c r="D9" s="19" t="s">
        <v>18</v>
      </c>
      <c r="E9" s="17" t="s">
        <v>87</v>
      </c>
      <c r="F9" s="19" t="s">
        <v>54</v>
      </c>
      <c r="G9" s="18">
        <v>153.5</v>
      </c>
      <c r="H9" s="21">
        <f t="shared" si="0"/>
        <v>38.38</v>
      </c>
      <c r="I9" s="19">
        <v>84.3</v>
      </c>
      <c r="J9" s="21">
        <f t="shared" si="1"/>
        <v>42.15</v>
      </c>
      <c r="K9" s="21">
        <f t="shared" si="2"/>
        <v>80.53</v>
      </c>
      <c r="L9" s="19">
        <v>1</v>
      </c>
      <c r="M9" s="23" t="s">
        <v>114</v>
      </c>
      <c r="N9" s="35">
        <v>42968</v>
      </c>
    </row>
    <row r="10" spans="1:14" ht="19.5" customHeight="1">
      <c r="A10" s="19">
        <v>7</v>
      </c>
      <c r="B10" s="28"/>
      <c r="C10" s="8" t="s">
        <v>96</v>
      </c>
      <c r="D10" s="19" t="s">
        <v>18</v>
      </c>
      <c r="E10" s="16" t="s">
        <v>97</v>
      </c>
      <c r="F10" s="19" t="s">
        <v>54</v>
      </c>
      <c r="G10" s="18">
        <v>99.5</v>
      </c>
      <c r="H10" s="21">
        <f t="shared" si="0"/>
        <v>24.88</v>
      </c>
      <c r="I10" s="19">
        <v>90</v>
      </c>
      <c r="J10" s="21">
        <f t="shared" si="1"/>
        <v>45</v>
      </c>
      <c r="K10" s="21">
        <f t="shared" si="2"/>
        <v>69.88</v>
      </c>
      <c r="L10" s="19">
        <v>1</v>
      </c>
      <c r="M10" s="23" t="s">
        <v>114</v>
      </c>
      <c r="N10" s="35">
        <v>42968</v>
      </c>
    </row>
    <row r="11" spans="1:14" s="1" customFormat="1" ht="19.5" customHeight="1">
      <c r="A11" s="19">
        <v>8</v>
      </c>
      <c r="B11" s="27" t="s">
        <v>8</v>
      </c>
      <c r="C11" s="30" t="s">
        <v>9</v>
      </c>
      <c r="D11" s="27" t="s">
        <v>10</v>
      </c>
      <c r="E11" s="16" t="s">
        <v>11</v>
      </c>
      <c r="F11" s="8" t="s">
        <v>12</v>
      </c>
      <c r="G11" s="18">
        <v>134</v>
      </c>
      <c r="H11" s="13">
        <f aca="true" t="shared" si="3" ref="H11:H23">G11*0.25</f>
        <v>33.5</v>
      </c>
      <c r="I11" s="8">
        <v>93.27</v>
      </c>
      <c r="J11" s="13">
        <f aca="true" t="shared" si="4" ref="J11:J23">I11*0.5</f>
        <v>46.635</v>
      </c>
      <c r="K11" s="13">
        <f aca="true" t="shared" si="5" ref="K11:K30">H11+J11</f>
        <v>80.13499999999999</v>
      </c>
      <c r="L11" s="8">
        <v>1</v>
      </c>
      <c r="M11" s="23" t="s">
        <v>114</v>
      </c>
      <c r="N11" s="35">
        <v>42968</v>
      </c>
    </row>
    <row r="12" spans="1:14" s="1" customFormat="1" ht="19.5" customHeight="1">
      <c r="A12" s="19">
        <v>9</v>
      </c>
      <c r="B12" s="29"/>
      <c r="C12" s="31"/>
      <c r="D12" s="29"/>
      <c r="E12" s="17" t="s">
        <v>14</v>
      </c>
      <c r="F12" s="8" t="s">
        <v>12</v>
      </c>
      <c r="G12" s="18">
        <v>131.5</v>
      </c>
      <c r="H12" s="13">
        <f t="shared" si="3"/>
        <v>32.875</v>
      </c>
      <c r="I12" s="8">
        <v>91.45</v>
      </c>
      <c r="J12" s="13">
        <f t="shared" si="4"/>
        <v>45.725</v>
      </c>
      <c r="K12" s="13">
        <f t="shared" si="5"/>
        <v>78.6</v>
      </c>
      <c r="L12" s="8">
        <v>2</v>
      </c>
      <c r="M12" s="23" t="s">
        <v>114</v>
      </c>
      <c r="N12" s="35">
        <v>42968</v>
      </c>
    </row>
    <row r="13" spans="1:14" s="1" customFormat="1" ht="19.5" customHeight="1">
      <c r="A13" s="19">
        <v>10</v>
      </c>
      <c r="B13" s="29"/>
      <c r="C13" s="31"/>
      <c r="D13" s="29"/>
      <c r="E13" s="16" t="s">
        <v>13</v>
      </c>
      <c r="F13" s="8" t="s">
        <v>12</v>
      </c>
      <c r="G13" s="18">
        <v>131.5</v>
      </c>
      <c r="H13" s="13">
        <f t="shared" si="3"/>
        <v>32.875</v>
      </c>
      <c r="I13" s="8">
        <v>91.43</v>
      </c>
      <c r="J13" s="13">
        <f t="shared" si="4"/>
        <v>45.715</v>
      </c>
      <c r="K13" s="13">
        <f t="shared" si="5"/>
        <v>78.59</v>
      </c>
      <c r="L13" s="8">
        <v>3</v>
      </c>
      <c r="M13" s="23" t="s">
        <v>114</v>
      </c>
      <c r="N13" s="35">
        <v>42968</v>
      </c>
    </row>
    <row r="14" spans="1:14" s="1" customFormat="1" ht="19.5" customHeight="1">
      <c r="A14" s="19">
        <v>11</v>
      </c>
      <c r="B14" s="29"/>
      <c r="C14" s="31"/>
      <c r="D14" s="29"/>
      <c r="E14" s="16" t="s">
        <v>15</v>
      </c>
      <c r="F14" s="8" t="s">
        <v>12</v>
      </c>
      <c r="G14" s="18">
        <v>128.5</v>
      </c>
      <c r="H14" s="13">
        <f t="shared" si="3"/>
        <v>32.125</v>
      </c>
      <c r="I14" s="8">
        <v>92.3</v>
      </c>
      <c r="J14" s="13">
        <f t="shared" si="4"/>
        <v>46.15</v>
      </c>
      <c r="K14" s="13">
        <f t="shared" si="5"/>
        <v>78.275</v>
      </c>
      <c r="L14" s="8">
        <v>4</v>
      </c>
      <c r="M14" s="23" t="s">
        <v>114</v>
      </c>
      <c r="N14" s="35">
        <v>42968</v>
      </c>
    </row>
    <row r="15" spans="1:14" s="1" customFormat="1" ht="19.5" customHeight="1">
      <c r="A15" s="19">
        <v>12</v>
      </c>
      <c r="B15" s="29"/>
      <c r="C15" s="32"/>
      <c r="D15" s="28"/>
      <c r="E15" s="17" t="s">
        <v>16</v>
      </c>
      <c r="F15" s="8" t="s">
        <v>12</v>
      </c>
      <c r="G15" s="18">
        <v>123</v>
      </c>
      <c r="H15" s="13">
        <f t="shared" si="3"/>
        <v>30.75</v>
      </c>
      <c r="I15" s="8">
        <v>92.36</v>
      </c>
      <c r="J15" s="13">
        <f t="shared" si="4"/>
        <v>46.18</v>
      </c>
      <c r="K15" s="13">
        <f t="shared" si="5"/>
        <v>76.93</v>
      </c>
      <c r="L15" s="8">
        <v>5</v>
      </c>
      <c r="M15" s="23" t="s">
        <v>114</v>
      </c>
      <c r="N15" s="35">
        <v>42968</v>
      </c>
    </row>
    <row r="16" spans="1:14" s="1" customFormat="1" ht="19.5" customHeight="1">
      <c r="A16" s="19">
        <v>13</v>
      </c>
      <c r="B16" s="29"/>
      <c r="C16" s="30" t="s">
        <v>35</v>
      </c>
      <c r="D16" s="27" t="s">
        <v>10</v>
      </c>
      <c r="E16" s="16" t="s">
        <v>38</v>
      </c>
      <c r="F16" s="8" t="s">
        <v>37</v>
      </c>
      <c r="G16" s="18">
        <v>143.5</v>
      </c>
      <c r="H16" s="13">
        <f t="shared" si="3"/>
        <v>35.875</v>
      </c>
      <c r="I16" s="8">
        <v>93</v>
      </c>
      <c r="J16" s="13">
        <f t="shared" si="4"/>
        <v>46.5</v>
      </c>
      <c r="K16" s="13">
        <f t="shared" si="5"/>
        <v>82.375</v>
      </c>
      <c r="L16" s="8">
        <v>1</v>
      </c>
      <c r="M16" s="23" t="s">
        <v>114</v>
      </c>
      <c r="N16" s="35">
        <v>42968</v>
      </c>
    </row>
    <row r="17" spans="1:14" s="1" customFormat="1" ht="19.5" customHeight="1">
      <c r="A17" s="19">
        <v>14</v>
      </c>
      <c r="B17" s="29"/>
      <c r="C17" s="31"/>
      <c r="D17" s="29"/>
      <c r="E17" s="16" t="s">
        <v>36</v>
      </c>
      <c r="F17" s="8" t="s">
        <v>37</v>
      </c>
      <c r="G17" s="18">
        <v>151</v>
      </c>
      <c r="H17" s="13">
        <f t="shared" si="3"/>
        <v>37.75</v>
      </c>
      <c r="I17" s="8">
        <v>89</v>
      </c>
      <c r="J17" s="13">
        <f t="shared" si="4"/>
        <v>44.5</v>
      </c>
      <c r="K17" s="13">
        <f t="shared" si="5"/>
        <v>82.25</v>
      </c>
      <c r="L17" s="8">
        <v>2</v>
      </c>
      <c r="M17" s="23" t="s">
        <v>114</v>
      </c>
      <c r="N17" s="35">
        <v>42968</v>
      </c>
    </row>
    <row r="18" spans="1:14" s="1" customFormat="1" ht="19.5" customHeight="1">
      <c r="A18" s="19">
        <v>15</v>
      </c>
      <c r="B18" s="29"/>
      <c r="C18" s="31"/>
      <c r="D18" s="29"/>
      <c r="E18" s="17" t="s">
        <v>39</v>
      </c>
      <c r="F18" s="8" t="s">
        <v>37</v>
      </c>
      <c r="G18" s="18">
        <v>133.5</v>
      </c>
      <c r="H18" s="13">
        <f t="shared" si="3"/>
        <v>33.375</v>
      </c>
      <c r="I18" s="8">
        <v>85</v>
      </c>
      <c r="J18" s="13">
        <f t="shared" si="4"/>
        <v>42.5</v>
      </c>
      <c r="K18" s="13">
        <f t="shared" si="5"/>
        <v>75.875</v>
      </c>
      <c r="L18" s="8">
        <v>3</v>
      </c>
      <c r="M18" s="23" t="s">
        <v>114</v>
      </c>
      <c r="N18" s="35">
        <v>42968</v>
      </c>
    </row>
    <row r="19" spans="1:14" s="1" customFormat="1" ht="19.5" customHeight="1">
      <c r="A19" s="19">
        <v>16</v>
      </c>
      <c r="B19" s="29"/>
      <c r="C19" s="31"/>
      <c r="D19" s="29"/>
      <c r="E19" s="16" t="s">
        <v>40</v>
      </c>
      <c r="F19" s="8" t="s">
        <v>37</v>
      </c>
      <c r="G19" s="18">
        <v>112.5</v>
      </c>
      <c r="H19" s="13">
        <f t="shared" si="3"/>
        <v>28.125</v>
      </c>
      <c r="I19" s="8">
        <v>92</v>
      </c>
      <c r="J19" s="13">
        <f t="shared" si="4"/>
        <v>46</v>
      </c>
      <c r="K19" s="13">
        <f t="shared" si="5"/>
        <v>74.125</v>
      </c>
      <c r="L19" s="8">
        <v>4</v>
      </c>
      <c r="M19" s="23" t="s">
        <v>114</v>
      </c>
      <c r="N19" s="35">
        <v>42968</v>
      </c>
    </row>
    <row r="20" spans="1:14" s="1" customFormat="1" ht="19.5" customHeight="1">
      <c r="A20" s="19">
        <v>17</v>
      </c>
      <c r="B20" s="28"/>
      <c r="C20" s="32"/>
      <c r="D20" s="28"/>
      <c r="E20" s="17" t="s">
        <v>41</v>
      </c>
      <c r="F20" s="8" t="s">
        <v>37</v>
      </c>
      <c r="G20" s="18">
        <v>121</v>
      </c>
      <c r="H20" s="13">
        <f t="shared" si="3"/>
        <v>30.25</v>
      </c>
      <c r="I20" s="15" t="s">
        <v>111</v>
      </c>
      <c r="J20" s="13">
        <f t="shared" si="4"/>
        <v>43.085</v>
      </c>
      <c r="K20" s="13">
        <f t="shared" si="5"/>
        <v>73.33500000000001</v>
      </c>
      <c r="L20" s="8">
        <v>5</v>
      </c>
      <c r="M20" s="23" t="s">
        <v>114</v>
      </c>
      <c r="N20" s="35">
        <v>42968</v>
      </c>
    </row>
    <row r="21" spans="1:14" s="1" customFormat="1" ht="24" customHeight="1">
      <c r="A21" s="19">
        <v>18</v>
      </c>
      <c r="B21" s="27" t="s">
        <v>17</v>
      </c>
      <c r="C21" s="9" t="s">
        <v>9</v>
      </c>
      <c r="D21" s="8" t="s">
        <v>18</v>
      </c>
      <c r="E21" s="16" t="s">
        <v>19</v>
      </c>
      <c r="F21" s="8" t="s">
        <v>12</v>
      </c>
      <c r="G21" s="18">
        <v>103</v>
      </c>
      <c r="H21" s="13">
        <f t="shared" si="3"/>
        <v>25.75</v>
      </c>
      <c r="I21" s="8">
        <v>93.78</v>
      </c>
      <c r="J21" s="13">
        <f t="shared" si="4"/>
        <v>46.89</v>
      </c>
      <c r="K21" s="13">
        <f t="shared" si="5"/>
        <v>72.64</v>
      </c>
      <c r="L21" s="8">
        <v>1</v>
      </c>
      <c r="M21" s="23" t="s">
        <v>114</v>
      </c>
      <c r="N21" s="35">
        <v>42968</v>
      </c>
    </row>
    <row r="22" spans="1:14" s="1" customFormat="1" ht="24" customHeight="1">
      <c r="A22" s="19">
        <v>19</v>
      </c>
      <c r="B22" s="29"/>
      <c r="C22" s="9" t="s">
        <v>35</v>
      </c>
      <c r="D22" s="8" t="s">
        <v>18</v>
      </c>
      <c r="E22" s="16" t="s">
        <v>42</v>
      </c>
      <c r="F22" s="8" t="s">
        <v>37</v>
      </c>
      <c r="G22" s="18">
        <v>94.5</v>
      </c>
      <c r="H22" s="13">
        <f t="shared" si="3"/>
        <v>23.625</v>
      </c>
      <c r="I22" s="15" t="s">
        <v>110</v>
      </c>
      <c r="J22" s="13">
        <f t="shared" si="4"/>
        <v>44</v>
      </c>
      <c r="K22" s="13">
        <f t="shared" si="5"/>
        <v>67.625</v>
      </c>
      <c r="L22" s="8">
        <v>1</v>
      </c>
      <c r="M22" s="23" t="s">
        <v>114</v>
      </c>
      <c r="N22" s="35">
        <v>42968</v>
      </c>
    </row>
    <row r="23" spans="1:14" s="1" customFormat="1" ht="24" customHeight="1">
      <c r="A23" s="19">
        <v>20</v>
      </c>
      <c r="B23" s="29"/>
      <c r="C23" s="8" t="s">
        <v>65</v>
      </c>
      <c r="D23" s="19" t="s">
        <v>18</v>
      </c>
      <c r="E23" s="16" t="s">
        <v>66</v>
      </c>
      <c r="F23" s="19" t="s">
        <v>60</v>
      </c>
      <c r="G23" s="18">
        <v>118</v>
      </c>
      <c r="H23" s="13">
        <f t="shared" si="3"/>
        <v>29.5</v>
      </c>
      <c r="I23" s="19">
        <v>85.3</v>
      </c>
      <c r="J23" s="13">
        <f t="shared" si="4"/>
        <v>42.65</v>
      </c>
      <c r="K23" s="13">
        <f t="shared" si="5"/>
        <v>72.15</v>
      </c>
      <c r="L23" s="8">
        <v>1</v>
      </c>
      <c r="M23" s="23" t="s">
        <v>114</v>
      </c>
      <c r="N23" s="35">
        <v>42968</v>
      </c>
    </row>
    <row r="24" spans="1:14" s="1" customFormat="1" ht="24" customHeight="1">
      <c r="A24" s="19">
        <v>21</v>
      </c>
      <c r="B24" s="28"/>
      <c r="C24" s="8" t="s">
        <v>82</v>
      </c>
      <c r="D24" s="19" t="s">
        <v>18</v>
      </c>
      <c r="E24" s="16" t="s">
        <v>85</v>
      </c>
      <c r="F24" s="19" t="s">
        <v>84</v>
      </c>
      <c r="G24" s="18">
        <v>111.5</v>
      </c>
      <c r="H24" s="19">
        <f>ROUND(G24*0.25,2)</f>
        <v>27.88</v>
      </c>
      <c r="I24" s="19">
        <v>84</v>
      </c>
      <c r="J24" s="21">
        <f>ROUND(I24*0.5,2)</f>
        <v>42</v>
      </c>
      <c r="K24" s="21">
        <f t="shared" si="5"/>
        <v>69.88</v>
      </c>
      <c r="L24" s="19">
        <v>1</v>
      </c>
      <c r="M24" s="23" t="s">
        <v>114</v>
      </c>
      <c r="N24" s="35">
        <v>42968</v>
      </c>
    </row>
    <row r="25" spans="1:14" s="1" customFormat="1" ht="24" customHeight="1">
      <c r="A25" s="19">
        <v>22</v>
      </c>
      <c r="B25" s="27" t="s">
        <v>20</v>
      </c>
      <c r="C25" s="30" t="s">
        <v>9</v>
      </c>
      <c r="D25" s="27" t="s">
        <v>21</v>
      </c>
      <c r="E25" s="16" t="s">
        <v>22</v>
      </c>
      <c r="F25" s="8" t="s">
        <v>12</v>
      </c>
      <c r="G25" s="18">
        <v>112.5</v>
      </c>
      <c r="H25" s="13">
        <f aca="true" t="shared" si="6" ref="H25:H30">G25*0.25</f>
        <v>28.125</v>
      </c>
      <c r="I25" s="8">
        <v>91.89</v>
      </c>
      <c r="J25" s="13">
        <f aca="true" t="shared" si="7" ref="J25:J30">I25*0.5</f>
        <v>45.945</v>
      </c>
      <c r="K25" s="13">
        <f t="shared" si="5"/>
        <v>74.07</v>
      </c>
      <c r="L25" s="8">
        <v>1</v>
      </c>
      <c r="M25" s="23" t="s">
        <v>114</v>
      </c>
      <c r="N25" s="35">
        <v>42968</v>
      </c>
    </row>
    <row r="26" spans="1:14" s="1" customFormat="1" ht="24" customHeight="1">
      <c r="A26" s="19">
        <v>23</v>
      </c>
      <c r="B26" s="29"/>
      <c r="C26" s="32"/>
      <c r="D26" s="28"/>
      <c r="E26" s="16" t="s">
        <v>23</v>
      </c>
      <c r="F26" s="8" t="s">
        <v>12</v>
      </c>
      <c r="G26" s="18">
        <v>109</v>
      </c>
      <c r="H26" s="13">
        <f t="shared" si="6"/>
        <v>27.25</v>
      </c>
      <c r="I26" s="8">
        <v>92.13</v>
      </c>
      <c r="J26" s="13">
        <f t="shared" si="7"/>
        <v>46.065</v>
      </c>
      <c r="K26" s="13">
        <f t="shared" si="5"/>
        <v>73.315</v>
      </c>
      <c r="L26" s="8">
        <v>2</v>
      </c>
      <c r="M26" s="23" t="s">
        <v>114</v>
      </c>
      <c r="N26" s="35">
        <v>42968</v>
      </c>
    </row>
    <row r="27" spans="1:14" s="1" customFormat="1" ht="24" customHeight="1">
      <c r="A27" s="19">
        <v>24</v>
      </c>
      <c r="B27" s="29"/>
      <c r="C27" s="30" t="s">
        <v>35</v>
      </c>
      <c r="D27" s="27" t="s">
        <v>21</v>
      </c>
      <c r="E27" s="16" t="s">
        <v>43</v>
      </c>
      <c r="F27" s="8" t="s">
        <v>37</v>
      </c>
      <c r="G27" s="18">
        <v>105</v>
      </c>
      <c r="H27" s="13">
        <f t="shared" si="6"/>
        <v>26.25</v>
      </c>
      <c r="I27" s="15" t="s">
        <v>112</v>
      </c>
      <c r="J27" s="13">
        <f t="shared" si="7"/>
        <v>44.585</v>
      </c>
      <c r="K27" s="13">
        <f t="shared" si="5"/>
        <v>70.83500000000001</v>
      </c>
      <c r="L27" s="8">
        <v>1</v>
      </c>
      <c r="M27" s="23" t="s">
        <v>114</v>
      </c>
      <c r="N27" s="35">
        <v>42968</v>
      </c>
    </row>
    <row r="28" spans="1:14" s="1" customFormat="1" ht="24" customHeight="1">
      <c r="A28" s="19">
        <v>25</v>
      </c>
      <c r="B28" s="29"/>
      <c r="C28" s="32"/>
      <c r="D28" s="28"/>
      <c r="E28" s="16" t="s">
        <v>44</v>
      </c>
      <c r="F28" s="8" t="s">
        <v>37</v>
      </c>
      <c r="G28" s="18">
        <v>77</v>
      </c>
      <c r="H28" s="13">
        <f t="shared" si="6"/>
        <v>19.25</v>
      </c>
      <c r="I28" s="14">
        <v>86</v>
      </c>
      <c r="J28" s="13">
        <f t="shared" si="7"/>
        <v>43</v>
      </c>
      <c r="K28" s="13">
        <f t="shared" si="5"/>
        <v>62.25</v>
      </c>
      <c r="L28" s="8">
        <v>2</v>
      </c>
      <c r="M28" s="23" t="s">
        <v>114</v>
      </c>
      <c r="N28" s="35">
        <v>42968</v>
      </c>
    </row>
    <row r="29" spans="1:14" s="1" customFormat="1" ht="24" customHeight="1">
      <c r="A29" s="19">
        <v>26</v>
      </c>
      <c r="B29" s="29"/>
      <c r="C29" s="8" t="s">
        <v>70</v>
      </c>
      <c r="D29" s="19" t="s">
        <v>18</v>
      </c>
      <c r="E29" s="17" t="s">
        <v>79</v>
      </c>
      <c r="F29" s="19" t="s">
        <v>60</v>
      </c>
      <c r="G29" s="18">
        <v>95</v>
      </c>
      <c r="H29" s="13">
        <f t="shared" si="6"/>
        <v>23.75</v>
      </c>
      <c r="I29" s="19">
        <v>83.74</v>
      </c>
      <c r="J29" s="13">
        <f t="shared" si="7"/>
        <v>41.87</v>
      </c>
      <c r="K29" s="13">
        <f t="shared" si="5"/>
        <v>65.62</v>
      </c>
      <c r="L29" s="8">
        <v>1</v>
      </c>
      <c r="M29" s="23" t="s">
        <v>114</v>
      </c>
      <c r="N29" s="35">
        <v>42968</v>
      </c>
    </row>
    <row r="30" spans="1:14" s="1" customFormat="1" ht="24" customHeight="1">
      <c r="A30" s="19">
        <v>27</v>
      </c>
      <c r="B30" s="28"/>
      <c r="C30" s="8" t="s">
        <v>58</v>
      </c>
      <c r="D30" s="19" t="s">
        <v>18</v>
      </c>
      <c r="E30" s="17" t="s">
        <v>59</v>
      </c>
      <c r="F30" s="19" t="s">
        <v>60</v>
      </c>
      <c r="G30" s="18">
        <v>42</v>
      </c>
      <c r="H30" s="13">
        <f t="shared" si="6"/>
        <v>10.5</v>
      </c>
      <c r="I30" s="19">
        <v>86.9</v>
      </c>
      <c r="J30" s="13">
        <f t="shared" si="7"/>
        <v>43.45</v>
      </c>
      <c r="K30" s="13">
        <f t="shared" si="5"/>
        <v>53.95</v>
      </c>
      <c r="L30" s="8">
        <v>1</v>
      </c>
      <c r="M30" s="23" t="s">
        <v>114</v>
      </c>
      <c r="N30" s="35">
        <v>42968</v>
      </c>
    </row>
    <row r="31" spans="1:14" s="1" customFormat="1" ht="24" customHeight="1">
      <c r="A31" s="19">
        <v>28</v>
      </c>
      <c r="B31" s="27" t="s">
        <v>98</v>
      </c>
      <c r="C31" s="41" t="s">
        <v>99</v>
      </c>
      <c r="D31" s="40" t="s">
        <v>10</v>
      </c>
      <c r="E31" s="16" t="s">
        <v>100</v>
      </c>
      <c r="F31" s="19" t="s">
        <v>84</v>
      </c>
      <c r="G31" s="18">
        <v>76</v>
      </c>
      <c r="H31" s="19">
        <f>G31*4/10</f>
        <v>30.4</v>
      </c>
      <c r="I31" s="19">
        <v>85.67</v>
      </c>
      <c r="J31" s="21">
        <f>ROUND(I31*0.6,2)</f>
        <v>51.4</v>
      </c>
      <c r="K31" s="21">
        <f>H31+J31</f>
        <v>81.8</v>
      </c>
      <c r="L31" s="20">
        <v>1</v>
      </c>
      <c r="M31" s="23" t="s">
        <v>114</v>
      </c>
      <c r="N31" s="35">
        <v>42968</v>
      </c>
    </row>
    <row r="32" spans="1:14" s="1" customFormat="1" ht="24" customHeight="1">
      <c r="A32" s="19">
        <v>29</v>
      </c>
      <c r="B32" s="29"/>
      <c r="C32" s="42"/>
      <c r="D32" s="40"/>
      <c r="E32" s="16" t="s">
        <v>101</v>
      </c>
      <c r="F32" s="19" t="s">
        <v>84</v>
      </c>
      <c r="G32" s="18">
        <v>68.5</v>
      </c>
      <c r="H32" s="19">
        <f>G32*4/10</f>
        <v>27.4</v>
      </c>
      <c r="I32" s="19">
        <v>90</v>
      </c>
      <c r="J32" s="21">
        <f>ROUND(I32*0.6,2)</f>
        <v>54</v>
      </c>
      <c r="K32" s="21">
        <f>H32+J32</f>
        <v>81.4</v>
      </c>
      <c r="L32" s="20">
        <v>2</v>
      </c>
      <c r="M32" s="23" t="s">
        <v>114</v>
      </c>
      <c r="N32" s="35">
        <v>42968</v>
      </c>
    </row>
    <row r="33" spans="1:14" s="1" customFormat="1" ht="24" customHeight="1">
      <c r="A33" s="19">
        <v>30</v>
      </c>
      <c r="B33" s="29"/>
      <c r="C33" s="42"/>
      <c r="D33" s="40"/>
      <c r="E33" s="16" t="s">
        <v>103</v>
      </c>
      <c r="F33" s="19" t="s">
        <v>84</v>
      </c>
      <c r="G33" s="18">
        <v>65</v>
      </c>
      <c r="H33" s="19">
        <f>G33*4/10</f>
        <v>26</v>
      </c>
      <c r="I33" s="19">
        <v>89.87</v>
      </c>
      <c r="J33" s="21">
        <f>ROUND(I33*0.6,2)</f>
        <v>53.92</v>
      </c>
      <c r="K33" s="21">
        <f>H33+J33</f>
        <v>79.92</v>
      </c>
      <c r="L33" s="20">
        <v>3</v>
      </c>
      <c r="M33" s="23" t="s">
        <v>114</v>
      </c>
      <c r="N33" s="35">
        <v>42968</v>
      </c>
    </row>
    <row r="34" spans="1:14" s="1" customFormat="1" ht="24" customHeight="1">
      <c r="A34" s="19">
        <v>31</v>
      </c>
      <c r="B34" s="29"/>
      <c r="C34" s="42"/>
      <c r="D34" s="40"/>
      <c r="E34" s="16" t="s">
        <v>104</v>
      </c>
      <c r="F34" s="19" t="s">
        <v>84</v>
      </c>
      <c r="G34" s="18">
        <v>62</v>
      </c>
      <c r="H34" s="19">
        <f>G34*4/10</f>
        <v>24.8</v>
      </c>
      <c r="I34" s="19">
        <v>91.67</v>
      </c>
      <c r="J34" s="21">
        <f>ROUND(I34*0.6,2)</f>
        <v>55</v>
      </c>
      <c r="K34" s="21">
        <f>H34+J34</f>
        <v>79.8</v>
      </c>
      <c r="L34" s="20">
        <v>4</v>
      </c>
      <c r="M34" s="23" t="s">
        <v>114</v>
      </c>
      <c r="N34" s="35">
        <v>42968</v>
      </c>
    </row>
    <row r="35" spans="1:14" s="1" customFormat="1" ht="24" customHeight="1">
      <c r="A35" s="19">
        <v>32</v>
      </c>
      <c r="B35" s="28"/>
      <c r="C35" s="43"/>
      <c r="D35" s="40"/>
      <c r="E35" s="16" t="s">
        <v>102</v>
      </c>
      <c r="F35" s="19" t="s">
        <v>84</v>
      </c>
      <c r="G35" s="18">
        <v>65</v>
      </c>
      <c r="H35" s="19">
        <f>G35*4/10</f>
        <v>26</v>
      </c>
      <c r="I35" s="19">
        <v>88.17</v>
      </c>
      <c r="J35" s="21">
        <f>ROUND(I35*0.6,2)</f>
        <v>52.9</v>
      </c>
      <c r="K35" s="21">
        <f>H35+J35</f>
        <v>78.9</v>
      </c>
      <c r="L35" s="20">
        <v>5</v>
      </c>
      <c r="M35" s="23" t="s">
        <v>114</v>
      </c>
      <c r="N35" s="35">
        <v>42968</v>
      </c>
    </row>
    <row r="36" spans="1:14" s="1" customFormat="1" ht="24.75" customHeight="1">
      <c r="A36" s="19">
        <v>33</v>
      </c>
      <c r="B36" s="27" t="s">
        <v>52</v>
      </c>
      <c r="C36" s="25" t="s">
        <v>53</v>
      </c>
      <c r="D36" s="27" t="s">
        <v>28</v>
      </c>
      <c r="E36" s="16" t="s">
        <v>57</v>
      </c>
      <c r="F36" s="19" t="s">
        <v>54</v>
      </c>
      <c r="G36" s="18">
        <v>131.5</v>
      </c>
      <c r="H36" s="21">
        <f>ROUND(G36*0.25,2)</f>
        <v>32.88</v>
      </c>
      <c r="I36" s="19">
        <v>89.2</v>
      </c>
      <c r="J36" s="21">
        <f aca="true" t="shared" si="8" ref="J36:J46">I36*0.5</f>
        <v>44.6</v>
      </c>
      <c r="K36" s="21">
        <f aca="true" t="shared" si="9" ref="K36:K47">H36+J36</f>
        <v>77.48</v>
      </c>
      <c r="L36" s="19">
        <v>1</v>
      </c>
      <c r="M36" s="23" t="s">
        <v>114</v>
      </c>
      <c r="N36" s="36">
        <v>42969</v>
      </c>
    </row>
    <row r="37" spans="1:14" s="1" customFormat="1" ht="24.75" customHeight="1">
      <c r="A37" s="19">
        <v>34</v>
      </c>
      <c r="B37" s="29"/>
      <c r="C37" s="39"/>
      <c r="D37" s="29"/>
      <c r="E37" s="16" t="s">
        <v>55</v>
      </c>
      <c r="F37" s="19" t="s">
        <v>54</v>
      </c>
      <c r="G37" s="18">
        <v>134</v>
      </c>
      <c r="H37" s="21">
        <f>ROUND(G37*0.25,2)</f>
        <v>33.5</v>
      </c>
      <c r="I37" s="19">
        <v>87.8</v>
      </c>
      <c r="J37" s="21">
        <f t="shared" si="8"/>
        <v>43.9</v>
      </c>
      <c r="K37" s="21">
        <f t="shared" si="9"/>
        <v>77.4</v>
      </c>
      <c r="L37" s="19">
        <v>2</v>
      </c>
      <c r="M37" s="23" t="s">
        <v>114</v>
      </c>
      <c r="N37" s="36">
        <v>42969</v>
      </c>
    </row>
    <row r="38" spans="1:14" s="1" customFormat="1" ht="24.75" customHeight="1">
      <c r="A38" s="19">
        <v>35</v>
      </c>
      <c r="B38" s="28"/>
      <c r="C38" s="26"/>
      <c r="D38" s="28"/>
      <c r="E38" s="16" t="s">
        <v>56</v>
      </c>
      <c r="F38" s="19" t="s">
        <v>54</v>
      </c>
      <c r="G38" s="18">
        <v>132</v>
      </c>
      <c r="H38" s="21">
        <f>ROUND(G38*0.25,2)</f>
        <v>33</v>
      </c>
      <c r="I38" s="19">
        <v>86.4</v>
      </c>
      <c r="J38" s="21">
        <f t="shared" si="8"/>
        <v>43.2</v>
      </c>
      <c r="K38" s="21">
        <f t="shared" si="9"/>
        <v>76.2</v>
      </c>
      <c r="L38" s="19">
        <v>3</v>
      </c>
      <c r="M38" s="23" t="s">
        <v>114</v>
      </c>
      <c r="N38" s="36">
        <v>42969</v>
      </c>
    </row>
    <row r="39" spans="1:14" s="1" customFormat="1" ht="24.75" customHeight="1">
      <c r="A39" s="19">
        <v>36</v>
      </c>
      <c r="B39" s="8" t="s">
        <v>69</v>
      </c>
      <c r="C39" s="8" t="s">
        <v>70</v>
      </c>
      <c r="D39" s="19" t="s">
        <v>18</v>
      </c>
      <c r="E39" s="16" t="s">
        <v>71</v>
      </c>
      <c r="F39" s="19" t="s">
        <v>60</v>
      </c>
      <c r="G39" s="18">
        <v>101</v>
      </c>
      <c r="H39" s="13">
        <f aca="true" t="shared" si="10" ref="H39:H46">G39*0.25</f>
        <v>25.25</v>
      </c>
      <c r="I39" s="19">
        <v>91</v>
      </c>
      <c r="J39" s="13">
        <f t="shared" si="8"/>
        <v>45.5</v>
      </c>
      <c r="K39" s="13">
        <f t="shared" si="9"/>
        <v>70.75</v>
      </c>
      <c r="L39" s="8">
        <v>1</v>
      </c>
      <c r="M39" s="23" t="s">
        <v>114</v>
      </c>
      <c r="N39" s="36">
        <v>42969</v>
      </c>
    </row>
    <row r="40" spans="1:14" s="1" customFormat="1" ht="24.75" customHeight="1">
      <c r="A40" s="19">
        <v>37</v>
      </c>
      <c r="B40" s="8" t="s">
        <v>72</v>
      </c>
      <c r="C40" s="8" t="s">
        <v>70</v>
      </c>
      <c r="D40" s="19" t="s">
        <v>18</v>
      </c>
      <c r="E40" s="16" t="s">
        <v>73</v>
      </c>
      <c r="F40" s="19" t="s">
        <v>60</v>
      </c>
      <c r="G40" s="18">
        <v>76</v>
      </c>
      <c r="H40" s="13">
        <f t="shared" si="10"/>
        <v>19</v>
      </c>
      <c r="I40" s="19">
        <v>78</v>
      </c>
      <c r="J40" s="13">
        <f t="shared" si="8"/>
        <v>39</v>
      </c>
      <c r="K40" s="13">
        <f t="shared" si="9"/>
        <v>58</v>
      </c>
      <c r="L40" s="8">
        <v>1</v>
      </c>
      <c r="M40" s="23" t="s">
        <v>114</v>
      </c>
      <c r="N40" s="36">
        <v>42969</v>
      </c>
    </row>
    <row r="41" spans="1:14" s="1" customFormat="1" ht="19.5" customHeight="1">
      <c r="A41" s="19">
        <v>38</v>
      </c>
      <c r="B41" s="27" t="s">
        <v>74</v>
      </c>
      <c r="C41" s="27" t="s">
        <v>70</v>
      </c>
      <c r="D41" s="25" t="s">
        <v>21</v>
      </c>
      <c r="E41" s="16" t="s">
        <v>75</v>
      </c>
      <c r="F41" s="19" t="s">
        <v>60</v>
      </c>
      <c r="G41" s="18">
        <v>104.5</v>
      </c>
      <c r="H41" s="13">
        <f t="shared" si="10"/>
        <v>26.125</v>
      </c>
      <c r="I41" s="19">
        <v>94.1</v>
      </c>
      <c r="J41" s="13">
        <f t="shared" si="8"/>
        <v>47.05</v>
      </c>
      <c r="K41" s="13">
        <f t="shared" si="9"/>
        <v>73.175</v>
      </c>
      <c r="L41" s="8">
        <v>1</v>
      </c>
      <c r="M41" s="23" t="s">
        <v>114</v>
      </c>
      <c r="N41" s="36">
        <v>42969</v>
      </c>
    </row>
    <row r="42" spans="1:14" s="1" customFormat="1" ht="19.5" customHeight="1">
      <c r="A42" s="19">
        <v>39</v>
      </c>
      <c r="B42" s="28"/>
      <c r="C42" s="28"/>
      <c r="D42" s="26"/>
      <c r="E42" s="16" t="s">
        <v>76</v>
      </c>
      <c r="F42" s="19" t="s">
        <v>60</v>
      </c>
      <c r="G42" s="18">
        <v>87</v>
      </c>
      <c r="H42" s="13">
        <f t="shared" si="10"/>
        <v>21.75</v>
      </c>
      <c r="I42" s="19">
        <v>91.4</v>
      </c>
      <c r="J42" s="13">
        <f t="shared" si="8"/>
        <v>45.7</v>
      </c>
      <c r="K42" s="13">
        <f t="shared" si="9"/>
        <v>67.45</v>
      </c>
      <c r="L42" s="8">
        <v>2</v>
      </c>
      <c r="M42" s="23" t="s">
        <v>114</v>
      </c>
      <c r="N42" s="36">
        <v>42969</v>
      </c>
    </row>
    <row r="43" spans="1:14" s="1" customFormat="1" ht="19.5" customHeight="1">
      <c r="A43" s="19">
        <v>40</v>
      </c>
      <c r="B43" s="27" t="s">
        <v>52</v>
      </c>
      <c r="C43" s="27" t="s">
        <v>58</v>
      </c>
      <c r="D43" s="25" t="s">
        <v>21</v>
      </c>
      <c r="E43" s="17" t="s">
        <v>61</v>
      </c>
      <c r="F43" s="19" t="s">
        <v>60</v>
      </c>
      <c r="G43" s="18">
        <v>79</v>
      </c>
      <c r="H43" s="13">
        <f t="shared" si="10"/>
        <v>19.75</v>
      </c>
      <c r="I43" s="19">
        <v>81.9</v>
      </c>
      <c r="J43" s="13">
        <f t="shared" si="8"/>
        <v>40.95</v>
      </c>
      <c r="K43" s="13">
        <f t="shared" si="9"/>
        <v>60.7</v>
      </c>
      <c r="L43" s="8">
        <v>1</v>
      </c>
      <c r="M43" s="23" t="s">
        <v>114</v>
      </c>
      <c r="N43" s="36">
        <v>42969</v>
      </c>
    </row>
    <row r="44" spans="1:14" s="1" customFormat="1" ht="19.5" customHeight="1">
      <c r="A44" s="19">
        <v>41</v>
      </c>
      <c r="B44" s="29"/>
      <c r="C44" s="28"/>
      <c r="D44" s="26"/>
      <c r="E44" s="16" t="s">
        <v>62</v>
      </c>
      <c r="F44" s="19" t="s">
        <v>60</v>
      </c>
      <c r="G44" s="18">
        <v>59</v>
      </c>
      <c r="H44" s="13">
        <f t="shared" si="10"/>
        <v>14.75</v>
      </c>
      <c r="I44" s="19">
        <v>86</v>
      </c>
      <c r="J44" s="13">
        <f t="shared" si="8"/>
        <v>43</v>
      </c>
      <c r="K44" s="13">
        <f t="shared" si="9"/>
        <v>57.75</v>
      </c>
      <c r="L44" s="8">
        <v>2</v>
      </c>
      <c r="M44" s="23" t="s">
        <v>114</v>
      </c>
      <c r="N44" s="36">
        <v>42969</v>
      </c>
    </row>
    <row r="45" spans="1:14" s="1" customFormat="1" ht="19.5" customHeight="1">
      <c r="A45" s="19">
        <v>42</v>
      </c>
      <c r="B45" s="29"/>
      <c r="C45" s="27" t="s">
        <v>65</v>
      </c>
      <c r="D45" s="25" t="s">
        <v>21</v>
      </c>
      <c r="E45" s="16" t="s">
        <v>67</v>
      </c>
      <c r="F45" s="19" t="s">
        <v>60</v>
      </c>
      <c r="G45" s="18">
        <v>138</v>
      </c>
      <c r="H45" s="13">
        <f t="shared" si="10"/>
        <v>34.5</v>
      </c>
      <c r="I45" s="19">
        <v>92.4</v>
      </c>
      <c r="J45" s="13">
        <f t="shared" si="8"/>
        <v>46.2</v>
      </c>
      <c r="K45" s="13">
        <f t="shared" si="9"/>
        <v>80.7</v>
      </c>
      <c r="L45" s="8">
        <v>1</v>
      </c>
      <c r="M45" s="23" t="s">
        <v>114</v>
      </c>
      <c r="N45" s="36">
        <v>42969</v>
      </c>
    </row>
    <row r="46" spans="1:14" s="1" customFormat="1" ht="19.5" customHeight="1">
      <c r="A46" s="19">
        <v>43</v>
      </c>
      <c r="B46" s="29"/>
      <c r="C46" s="28"/>
      <c r="D46" s="26"/>
      <c r="E46" s="16" t="s">
        <v>68</v>
      </c>
      <c r="F46" s="19" t="s">
        <v>60</v>
      </c>
      <c r="G46" s="18">
        <v>111</v>
      </c>
      <c r="H46" s="13">
        <f t="shared" si="10"/>
        <v>27.75</v>
      </c>
      <c r="I46" s="19">
        <v>83.6</v>
      </c>
      <c r="J46" s="13">
        <f t="shared" si="8"/>
        <v>41.8</v>
      </c>
      <c r="K46" s="13">
        <f t="shared" si="9"/>
        <v>69.55</v>
      </c>
      <c r="L46" s="8">
        <v>2</v>
      </c>
      <c r="M46" s="23" t="s">
        <v>114</v>
      </c>
      <c r="N46" s="36">
        <v>42969</v>
      </c>
    </row>
    <row r="47" spans="1:14" s="1" customFormat="1" ht="19.5" customHeight="1">
      <c r="A47" s="19">
        <v>44</v>
      </c>
      <c r="B47" s="28"/>
      <c r="C47" s="8" t="s">
        <v>82</v>
      </c>
      <c r="D47" s="19" t="s">
        <v>18</v>
      </c>
      <c r="E47" s="17" t="s">
        <v>83</v>
      </c>
      <c r="F47" s="19" t="s">
        <v>84</v>
      </c>
      <c r="G47" s="18">
        <v>101</v>
      </c>
      <c r="H47" s="19">
        <f>ROUND(G47*0.25,2)</f>
        <v>25.25</v>
      </c>
      <c r="I47" s="19">
        <v>89</v>
      </c>
      <c r="J47" s="21">
        <f>ROUND(I47*0.5,2)</f>
        <v>44.5</v>
      </c>
      <c r="K47" s="21">
        <f t="shared" si="9"/>
        <v>69.75</v>
      </c>
      <c r="L47" s="19">
        <v>1</v>
      </c>
      <c r="M47" s="23" t="s">
        <v>114</v>
      </c>
      <c r="N47" s="36">
        <v>42969</v>
      </c>
    </row>
    <row r="48" spans="1:14" s="1" customFormat="1" ht="19.5" customHeight="1">
      <c r="A48" s="19">
        <v>45</v>
      </c>
      <c r="B48" s="27" t="s">
        <v>24</v>
      </c>
      <c r="C48" s="30" t="s">
        <v>9</v>
      </c>
      <c r="D48" s="27" t="s">
        <v>21</v>
      </c>
      <c r="E48" s="16" t="s">
        <v>25</v>
      </c>
      <c r="F48" s="8" t="s">
        <v>12</v>
      </c>
      <c r="G48" s="18">
        <v>116</v>
      </c>
      <c r="H48" s="13">
        <f aca="true" t="shared" si="11" ref="H48:H66">G48*0.25</f>
        <v>29</v>
      </c>
      <c r="I48" s="8">
        <v>93.83</v>
      </c>
      <c r="J48" s="13">
        <f aca="true" t="shared" si="12" ref="J48:J66">I48*0.5</f>
        <v>46.915</v>
      </c>
      <c r="K48" s="13">
        <f aca="true" t="shared" si="13" ref="K48:K66">H48+J48</f>
        <v>75.91499999999999</v>
      </c>
      <c r="L48" s="8">
        <v>1</v>
      </c>
      <c r="M48" s="23" t="s">
        <v>114</v>
      </c>
      <c r="N48" s="36">
        <v>42969</v>
      </c>
    </row>
    <row r="49" spans="1:14" s="1" customFormat="1" ht="19.5" customHeight="1">
      <c r="A49" s="19">
        <v>46</v>
      </c>
      <c r="B49" s="28"/>
      <c r="C49" s="32"/>
      <c r="D49" s="28"/>
      <c r="E49" s="17" t="s">
        <v>26</v>
      </c>
      <c r="F49" s="8" t="s">
        <v>12</v>
      </c>
      <c r="G49" s="18">
        <v>95</v>
      </c>
      <c r="H49" s="13">
        <f t="shared" si="11"/>
        <v>23.75</v>
      </c>
      <c r="I49" s="8">
        <v>90.67</v>
      </c>
      <c r="J49" s="13">
        <f t="shared" si="12"/>
        <v>45.335</v>
      </c>
      <c r="K49" s="13">
        <f t="shared" si="13"/>
        <v>69.08500000000001</v>
      </c>
      <c r="L49" s="8">
        <v>2</v>
      </c>
      <c r="M49" s="23" t="s">
        <v>114</v>
      </c>
      <c r="N49" s="36">
        <v>42969</v>
      </c>
    </row>
    <row r="50" spans="1:14" s="1" customFormat="1" ht="19.5" customHeight="1">
      <c r="A50" s="19">
        <v>47</v>
      </c>
      <c r="B50" s="27" t="s">
        <v>27</v>
      </c>
      <c r="C50" s="30" t="s">
        <v>9</v>
      </c>
      <c r="D50" s="27" t="s">
        <v>28</v>
      </c>
      <c r="E50" s="17" t="s">
        <v>29</v>
      </c>
      <c r="F50" s="8" t="s">
        <v>12</v>
      </c>
      <c r="G50" s="18">
        <v>121.5</v>
      </c>
      <c r="H50" s="13">
        <f t="shared" si="11"/>
        <v>30.375</v>
      </c>
      <c r="I50" s="8">
        <v>91.33</v>
      </c>
      <c r="J50" s="13">
        <f t="shared" si="12"/>
        <v>45.665</v>
      </c>
      <c r="K50" s="13">
        <f t="shared" si="13"/>
        <v>76.03999999999999</v>
      </c>
      <c r="L50" s="8">
        <v>1</v>
      </c>
      <c r="M50" s="23" t="s">
        <v>114</v>
      </c>
      <c r="N50" s="36">
        <v>42969</v>
      </c>
    </row>
    <row r="51" spans="1:14" s="1" customFormat="1" ht="19.5" customHeight="1">
      <c r="A51" s="19">
        <v>48</v>
      </c>
      <c r="B51" s="29"/>
      <c r="C51" s="31"/>
      <c r="D51" s="29"/>
      <c r="E51" s="17" t="s">
        <v>30</v>
      </c>
      <c r="F51" s="8" t="s">
        <v>12</v>
      </c>
      <c r="G51" s="18">
        <v>120.5</v>
      </c>
      <c r="H51" s="13">
        <f t="shared" si="11"/>
        <v>30.125</v>
      </c>
      <c r="I51" s="8">
        <v>91.79</v>
      </c>
      <c r="J51" s="13">
        <f t="shared" si="12"/>
        <v>45.895</v>
      </c>
      <c r="K51" s="13">
        <f t="shared" si="13"/>
        <v>76.02000000000001</v>
      </c>
      <c r="L51" s="8">
        <v>2</v>
      </c>
      <c r="M51" s="23" t="s">
        <v>114</v>
      </c>
      <c r="N51" s="36">
        <v>42969</v>
      </c>
    </row>
    <row r="52" spans="1:14" s="1" customFormat="1" ht="19.5" customHeight="1">
      <c r="A52" s="19">
        <v>49</v>
      </c>
      <c r="B52" s="28"/>
      <c r="C52" s="32"/>
      <c r="D52" s="28"/>
      <c r="E52" s="17" t="s">
        <v>31</v>
      </c>
      <c r="F52" s="8" t="s">
        <v>12</v>
      </c>
      <c r="G52" s="18">
        <v>119.5</v>
      </c>
      <c r="H52" s="13">
        <f t="shared" si="11"/>
        <v>29.875</v>
      </c>
      <c r="I52" s="8">
        <v>91.58</v>
      </c>
      <c r="J52" s="13">
        <f t="shared" si="12"/>
        <v>45.79</v>
      </c>
      <c r="K52" s="13">
        <f t="shared" si="13"/>
        <v>75.66499999999999</v>
      </c>
      <c r="L52" s="8">
        <v>3</v>
      </c>
      <c r="M52" s="23" t="s">
        <v>114</v>
      </c>
      <c r="N52" s="36">
        <v>42969</v>
      </c>
    </row>
    <row r="53" spans="1:14" s="1" customFormat="1" ht="21.75" customHeight="1">
      <c r="A53" s="19">
        <v>50</v>
      </c>
      <c r="B53" s="27" t="s">
        <v>32</v>
      </c>
      <c r="C53" s="30" t="s">
        <v>9</v>
      </c>
      <c r="D53" s="27" t="s">
        <v>28</v>
      </c>
      <c r="E53" s="16" t="s">
        <v>33</v>
      </c>
      <c r="F53" s="8" t="s">
        <v>12</v>
      </c>
      <c r="G53" s="18">
        <v>95</v>
      </c>
      <c r="H53" s="13">
        <f t="shared" si="11"/>
        <v>23.75</v>
      </c>
      <c r="I53" s="8">
        <v>94.08</v>
      </c>
      <c r="J53" s="13">
        <f t="shared" si="12"/>
        <v>47.04</v>
      </c>
      <c r="K53" s="13">
        <f t="shared" si="13"/>
        <v>70.78999999999999</v>
      </c>
      <c r="L53" s="8">
        <v>1</v>
      </c>
      <c r="M53" s="23" t="s">
        <v>114</v>
      </c>
      <c r="N53" s="36">
        <v>42969</v>
      </c>
    </row>
    <row r="54" spans="1:14" s="1" customFormat="1" ht="21.75" customHeight="1">
      <c r="A54" s="19">
        <v>51</v>
      </c>
      <c r="B54" s="28"/>
      <c r="C54" s="32"/>
      <c r="D54" s="28"/>
      <c r="E54" s="16" t="s">
        <v>34</v>
      </c>
      <c r="F54" s="8" t="s">
        <v>12</v>
      </c>
      <c r="G54" s="18">
        <v>93.5</v>
      </c>
      <c r="H54" s="13">
        <f t="shared" si="11"/>
        <v>23.375</v>
      </c>
      <c r="I54" s="8">
        <v>89.85</v>
      </c>
      <c r="J54" s="13">
        <f t="shared" si="12"/>
        <v>44.925</v>
      </c>
      <c r="K54" s="13">
        <f t="shared" si="13"/>
        <v>68.3</v>
      </c>
      <c r="L54" s="8">
        <v>2</v>
      </c>
      <c r="M54" s="23" t="s">
        <v>114</v>
      </c>
      <c r="N54" s="36">
        <v>42969</v>
      </c>
    </row>
    <row r="55" spans="1:14" ht="21.75" customHeight="1">
      <c r="A55" s="19">
        <v>52</v>
      </c>
      <c r="B55" s="27" t="s">
        <v>24</v>
      </c>
      <c r="C55" s="30" t="s">
        <v>35</v>
      </c>
      <c r="D55" s="27" t="s">
        <v>21</v>
      </c>
      <c r="E55" s="17" t="s">
        <v>46</v>
      </c>
      <c r="F55" s="8" t="s">
        <v>37</v>
      </c>
      <c r="G55" s="18">
        <v>101.5</v>
      </c>
      <c r="H55" s="13">
        <f t="shared" si="11"/>
        <v>25.375</v>
      </c>
      <c r="I55" s="14">
        <v>86.33</v>
      </c>
      <c r="J55" s="13">
        <f t="shared" si="12"/>
        <v>43.165</v>
      </c>
      <c r="K55" s="13">
        <f t="shared" si="13"/>
        <v>68.53999999999999</v>
      </c>
      <c r="L55" s="8">
        <v>1</v>
      </c>
      <c r="M55" s="23" t="s">
        <v>114</v>
      </c>
      <c r="N55" s="36">
        <v>42969</v>
      </c>
    </row>
    <row r="56" spans="1:14" ht="21.75" customHeight="1">
      <c r="A56" s="19">
        <v>53</v>
      </c>
      <c r="B56" s="28"/>
      <c r="C56" s="32"/>
      <c r="D56" s="28"/>
      <c r="E56" s="17" t="s">
        <v>45</v>
      </c>
      <c r="F56" s="8" t="s">
        <v>37</v>
      </c>
      <c r="G56" s="18">
        <v>104</v>
      </c>
      <c r="H56" s="13">
        <f t="shared" si="11"/>
        <v>26</v>
      </c>
      <c r="I56" s="14">
        <v>84</v>
      </c>
      <c r="J56" s="13">
        <f t="shared" si="12"/>
        <v>42</v>
      </c>
      <c r="K56" s="13">
        <f t="shared" si="13"/>
        <v>68</v>
      </c>
      <c r="L56" s="8">
        <v>2</v>
      </c>
      <c r="M56" s="23" t="s">
        <v>114</v>
      </c>
      <c r="N56" s="36">
        <v>42969</v>
      </c>
    </row>
    <row r="57" spans="1:14" ht="21.75" customHeight="1">
      <c r="A57" s="19">
        <v>54</v>
      </c>
      <c r="B57" s="27" t="s">
        <v>27</v>
      </c>
      <c r="C57" s="30" t="s">
        <v>35</v>
      </c>
      <c r="D57" s="27" t="s">
        <v>21</v>
      </c>
      <c r="E57" s="17" t="s">
        <v>47</v>
      </c>
      <c r="F57" s="8" t="s">
        <v>37</v>
      </c>
      <c r="G57" s="18">
        <v>126.5</v>
      </c>
      <c r="H57" s="13">
        <f t="shared" si="11"/>
        <v>31.625</v>
      </c>
      <c r="I57" s="19">
        <v>88.83</v>
      </c>
      <c r="J57" s="13">
        <f t="shared" si="12"/>
        <v>44.415</v>
      </c>
      <c r="K57" s="13">
        <f t="shared" si="13"/>
        <v>76.03999999999999</v>
      </c>
      <c r="L57" s="19">
        <v>1</v>
      </c>
      <c r="M57" s="23" t="s">
        <v>114</v>
      </c>
      <c r="N57" s="36">
        <v>42969</v>
      </c>
    </row>
    <row r="58" spans="1:14" ht="21.75" customHeight="1">
      <c r="A58" s="19">
        <v>55</v>
      </c>
      <c r="B58" s="28"/>
      <c r="C58" s="32"/>
      <c r="D58" s="28"/>
      <c r="E58" s="17" t="s">
        <v>48</v>
      </c>
      <c r="F58" s="8" t="s">
        <v>37</v>
      </c>
      <c r="G58" s="18">
        <v>123.5</v>
      </c>
      <c r="H58" s="13">
        <f t="shared" si="11"/>
        <v>30.875</v>
      </c>
      <c r="I58" s="19">
        <v>89</v>
      </c>
      <c r="J58" s="13">
        <f t="shared" si="12"/>
        <v>44.5</v>
      </c>
      <c r="K58" s="13">
        <f t="shared" si="13"/>
        <v>75.375</v>
      </c>
      <c r="L58" s="19">
        <v>2</v>
      </c>
      <c r="M58" s="23" t="s">
        <v>114</v>
      </c>
      <c r="N58" s="36">
        <v>42969</v>
      </c>
    </row>
    <row r="59" spans="1:14" ht="21.75" customHeight="1">
      <c r="A59" s="19">
        <v>56</v>
      </c>
      <c r="B59" s="27" t="s">
        <v>32</v>
      </c>
      <c r="C59" s="30" t="s">
        <v>35</v>
      </c>
      <c r="D59" s="27" t="s">
        <v>28</v>
      </c>
      <c r="E59" s="16" t="s">
        <v>49</v>
      </c>
      <c r="F59" s="8" t="s">
        <v>37</v>
      </c>
      <c r="G59" s="18">
        <v>110</v>
      </c>
      <c r="H59" s="13">
        <f t="shared" si="11"/>
        <v>27.5</v>
      </c>
      <c r="I59" s="19">
        <v>87</v>
      </c>
      <c r="J59" s="13">
        <f t="shared" si="12"/>
        <v>43.5</v>
      </c>
      <c r="K59" s="13">
        <f t="shared" si="13"/>
        <v>71</v>
      </c>
      <c r="L59" s="19">
        <v>1</v>
      </c>
      <c r="M59" s="23" t="s">
        <v>114</v>
      </c>
      <c r="N59" s="36">
        <v>42969</v>
      </c>
    </row>
    <row r="60" spans="1:14" ht="21.75" customHeight="1">
      <c r="A60" s="19">
        <v>57</v>
      </c>
      <c r="B60" s="29"/>
      <c r="C60" s="31"/>
      <c r="D60" s="29"/>
      <c r="E60" s="16" t="s">
        <v>51</v>
      </c>
      <c r="F60" s="8" t="s">
        <v>37</v>
      </c>
      <c r="G60" s="18">
        <v>80</v>
      </c>
      <c r="H60" s="13">
        <f t="shared" si="11"/>
        <v>20</v>
      </c>
      <c r="I60" s="19">
        <v>90</v>
      </c>
      <c r="J60" s="13">
        <f t="shared" si="12"/>
        <v>45</v>
      </c>
      <c r="K60" s="13">
        <f t="shared" si="13"/>
        <v>65</v>
      </c>
      <c r="L60" s="19">
        <v>2</v>
      </c>
      <c r="M60" s="23" t="s">
        <v>114</v>
      </c>
      <c r="N60" s="36">
        <v>42969</v>
      </c>
    </row>
    <row r="61" spans="1:14" ht="21.75" customHeight="1">
      <c r="A61" s="19">
        <v>58</v>
      </c>
      <c r="B61" s="28"/>
      <c r="C61" s="32"/>
      <c r="D61" s="28"/>
      <c r="E61" s="16" t="s">
        <v>50</v>
      </c>
      <c r="F61" s="8" t="s">
        <v>37</v>
      </c>
      <c r="G61" s="18">
        <v>85</v>
      </c>
      <c r="H61" s="13">
        <f t="shared" si="11"/>
        <v>21.25</v>
      </c>
      <c r="I61" s="19">
        <v>83.5</v>
      </c>
      <c r="J61" s="13">
        <f t="shared" si="12"/>
        <v>41.75</v>
      </c>
      <c r="K61" s="13">
        <f t="shared" si="13"/>
        <v>63</v>
      </c>
      <c r="L61" s="19">
        <v>3</v>
      </c>
      <c r="M61" s="23" t="s">
        <v>114</v>
      </c>
      <c r="N61" s="36">
        <v>42969</v>
      </c>
    </row>
    <row r="62" spans="1:14" ht="21.75" customHeight="1">
      <c r="A62" s="19">
        <v>59</v>
      </c>
      <c r="B62" s="27" t="s">
        <v>63</v>
      </c>
      <c r="C62" s="27" t="s">
        <v>70</v>
      </c>
      <c r="D62" s="25" t="s">
        <v>21</v>
      </c>
      <c r="E62" s="17" t="s">
        <v>81</v>
      </c>
      <c r="F62" s="19" t="s">
        <v>60</v>
      </c>
      <c r="G62" s="18">
        <v>89</v>
      </c>
      <c r="H62" s="13">
        <f t="shared" si="11"/>
        <v>22.25</v>
      </c>
      <c r="I62" s="19">
        <v>84.6</v>
      </c>
      <c r="J62" s="13">
        <f t="shared" si="12"/>
        <v>42.3</v>
      </c>
      <c r="K62" s="13">
        <f t="shared" si="13"/>
        <v>64.55</v>
      </c>
      <c r="L62" s="8">
        <v>1</v>
      </c>
      <c r="M62" s="23" t="s">
        <v>114</v>
      </c>
      <c r="N62" s="36">
        <v>42969</v>
      </c>
    </row>
    <row r="63" spans="1:14" ht="21.75" customHeight="1">
      <c r="A63" s="19">
        <v>60</v>
      </c>
      <c r="B63" s="29"/>
      <c r="C63" s="28"/>
      <c r="D63" s="26"/>
      <c r="E63" s="17" t="s">
        <v>80</v>
      </c>
      <c r="F63" s="19" t="s">
        <v>60</v>
      </c>
      <c r="G63" s="18">
        <v>91</v>
      </c>
      <c r="H63" s="13">
        <f t="shared" si="11"/>
        <v>22.75</v>
      </c>
      <c r="I63" s="19">
        <v>78.2</v>
      </c>
      <c r="J63" s="13">
        <f t="shared" si="12"/>
        <v>39.1</v>
      </c>
      <c r="K63" s="13">
        <f t="shared" si="13"/>
        <v>61.85</v>
      </c>
      <c r="L63" s="8">
        <v>2</v>
      </c>
      <c r="M63" s="23" t="s">
        <v>114</v>
      </c>
      <c r="N63" s="36">
        <v>42969</v>
      </c>
    </row>
    <row r="64" spans="1:14" ht="21.75" customHeight="1">
      <c r="A64" s="19">
        <v>61</v>
      </c>
      <c r="B64" s="29"/>
      <c r="C64" s="27" t="s">
        <v>65</v>
      </c>
      <c r="D64" s="25" t="s">
        <v>21</v>
      </c>
      <c r="E64" s="17" t="s">
        <v>77</v>
      </c>
      <c r="F64" s="19" t="s">
        <v>60</v>
      </c>
      <c r="G64" s="18">
        <v>124.5</v>
      </c>
      <c r="H64" s="13">
        <f t="shared" si="11"/>
        <v>31.125</v>
      </c>
      <c r="I64" s="19">
        <v>93.4</v>
      </c>
      <c r="J64" s="13">
        <f t="shared" si="12"/>
        <v>46.7</v>
      </c>
      <c r="K64" s="13">
        <f t="shared" si="13"/>
        <v>77.825</v>
      </c>
      <c r="L64" s="8">
        <v>1</v>
      </c>
      <c r="M64" s="23" t="s">
        <v>114</v>
      </c>
      <c r="N64" s="36">
        <v>42969</v>
      </c>
    </row>
    <row r="65" spans="1:14" ht="21.75" customHeight="1">
      <c r="A65" s="19">
        <v>62</v>
      </c>
      <c r="B65" s="29"/>
      <c r="C65" s="28"/>
      <c r="D65" s="26"/>
      <c r="E65" s="17" t="s">
        <v>78</v>
      </c>
      <c r="F65" s="19" t="s">
        <v>60</v>
      </c>
      <c r="G65" s="18">
        <v>121</v>
      </c>
      <c r="H65" s="13">
        <f t="shared" si="11"/>
        <v>30.25</v>
      </c>
      <c r="I65" s="19">
        <v>87.4</v>
      </c>
      <c r="J65" s="13">
        <f t="shared" si="12"/>
        <v>43.7</v>
      </c>
      <c r="K65" s="13">
        <f t="shared" si="13"/>
        <v>73.95</v>
      </c>
      <c r="L65" s="8">
        <v>2</v>
      </c>
      <c r="M65" s="23" t="s">
        <v>114</v>
      </c>
      <c r="N65" s="36">
        <v>42969</v>
      </c>
    </row>
    <row r="66" spans="1:14" ht="21.75" customHeight="1">
      <c r="A66" s="19">
        <v>63</v>
      </c>
      <c r="B66" s="28"/>
      <c r="C66" s="8" t="s">
        <v>58</v>
      </c>
      <c r="D66" s="19" t="s">
        <v>21</v>
      </c>
      <c r="E66" s="17" t="s">
        <v>64</v>
      </c>
      <c r="F66" s="19" t="s">
        <v>60</v>
      </c>
      <c r="G66" s="18">
        <v>103.5</v>
      </c>
      <c r="H66" s="13">
        <f t="shared" si="11"/>
        <v>25.875</v>
      </c>
      <c r="I66" s="19">
        <v>88.3</v>
      </c>
      <c r="J66" s="13">
        <f t="shared" si="12"/>
        <v>44.15</v>
      </c>
      <c r="K66" s="13">
        <f t="shared" si="13"/>
        <v>70.025</v>
      </c>
      <c r="L66" s="8">
        <v>1</v>
      </c>
      <c r="M66" s="23" t="s">
        <v>114</v>
      </c>
      <c r="N66" s="36">
        <v>42969</v>
      </c>
    </row>
  </sheetData>
  <mergeCells count="51">
    <mergeCell ref="B31:B35"/>
    <mergeCell ref="C31:C35"/>
    <mergeCell ref="B48:B49"/>
    <mergeCell ref="C48:C49"/>
    <mergeCell ref="D48:D49"/>
    <mergeCell ref="C45:C46"/>
    <mergeCell ref="D45:D46"/>
    <mergeCell ref="B43:B47"/>
    <mergeCell ref="C43:C44"/>
    <mergeCell ref="D43:D44"/>
    <mergeCell ref="B36:B38"/>
    <mergeCell ref="C36:C38"/>
    <mergeCell ref="D36:D38"/>
    <mergeCell ref="A1:M1"/>
    <mergeCell ref="A2:N2"/>
    <mergeCell ref="D31:D35"/>
    <mergeCell ref="B4:B10"/>
    <mergeCell ref="C27:C28"/>
    <mergeCell ref="D27:D28"/>
    <mergeCell ref="D25:D26"/>
    <mergeCell ref="D16:D20"/>
    <mergeCell ref="D11:D15"/>
    <mergeCell ref="C11:C15"/>
    <mergeCell ref="C16:C20"/>
    <mergeCell ref="B11:B20"/>
    <mergeCell ref="B25:B30"/>
    <mergeCell ref="B21:B24"/>
    <mergeCell ref="C25:C26"/>
    <mergeCell ref="B50:B52"/>
    <mergeCell ref="C50:C52"/>
    <mergeCell ref="D50:D52"/>
    <mergeCell ref="B53:B54"/>
    <mergeCell ref="C53:C54"/>
    <mergeCell ref="D53:D54"/>
    <mergeCell ref="B55:B56"/>
    <mergeCell ref="C55:C56"/>
    <mergeCell ref="D55:D56"/>
    <mergeCell ref="B57:B58"/>
    <mergeCell ref="C57:C58"/>
    <mergeCell ref="D57:D58"/>
    <mergeCell ref="B59:B61"/>
    <mergeCell ref="C59:C61"/>
    <mergeCell ref="D59:D61"/>
    <mergeCell ref="B62:B66"/>
    <mergeCell ref="C62:C63"/>
    <mergeCell ref="D62:D63"/>
    <mergeCell ref="C64:C65"/>
    <mergeCell ref="D64:D65"/>
    <mergeCell ref="D41:D42"/>
    <mergeCell ref="B41:B42"/>
    <mergeCell ref="C41:C42"/>
  </mergeCells>
  <printOptions horizontalCentered="1"/>
  <pageMargins left="0.7480314960629921" right="0.7480314960629921" top="0.7874015748031497" bottom="1.1811023622047245" header="0.5118110236220472" footer="0.7874015748031497"/>
  <pageSetup horizontalDpi="600" verticalDpi="600" orientation="landscape" paperSize="9" r:id="rId1"/>
  <headerFooter alignWithMargins="0">
    <oddFooter>&amp;L&amp;14注：面向全省招聘中小学（幼儿园）教师，考生总成绩计算办法为：中小学教师岗位笔试成绩与面试成绩各占50%，幼儿园教师岗位笔试成绩与面试成绩分别占40%和60%。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落雪梨花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bgs2</cp:lastModifiedBy>
  <cp:lastPrinted>2017-08-11T07:06:07Z</cp:lastPrinted>
  <dcterms:created xsi:type="dcterms:W3CDTF">2011-05-25T03:15:20Z</dcterms:created>
  <dcterms:modified xsi:type="dcterms:W3CDTF">2017-08-11T07:06:37Z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